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H:\RL\Отдел продуктовых направлений\Фурнитура\подъемник с амортизатором\"/>
    </mc:Choice>
  </mc:AlternateContent>
  <bookViews>
    <workbookView showSheetTabs="0" xWindow="0" yWindow="0" windowWidth="28800" windowHeight="12435"/>
  </bookViews>
  <sheets>
    <sheet name="Лист1" sheetId="1" r:id="rId1"/>
    <sheet name="Лист2" sheetId="2" state="very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 s="1"/>
  <c r="B7" i="2"/>
  <c r="C7" i="2" s="1"/>
  <c r="C1" i="2" l="1"/>
  <c r="B1" i="2" s="1"/>
  <c r="A1" i="2" s="1"/>
  <c r="D22" i="1" s="1"/>
  <c r="C2" i="2"/>
  <c r="B2" i="2" s="1"/>
  <c r="A2" i="2" s="1"/>
  <c r="D27" i="1" s="1"/>
</calcChain>
</file>

<file path=xl/sharedStrings.xml><?xml version="1.0" encoding="utf-8"?>
<sst xmlns="http://schemas.openxmlformats.org/spreadsheetml/2006/main" count="29" uniqueCount="23">
  <si>
    <t>Высота фасада, мм.</t>
  </si>
  <si>
    <t>Вес фасада, кг</t>
  </si>
  <si>
    <t>60N</t>
  </si>
  <si>
    <t>80N</t>
  </si>
  <si>
    <t>вес ЛДСП 18, 
кг/м.кв.</t>
  </si>
  <si>
    <t>вес МДФ 19, 
кг/м.кв.</t>
  </si>
  <si>
    <t>площадь</t>
  </si>
  <si>
    <t>вес, кг</t>
  </si>
  <si>
    <t xml:space="preserve"> (2шт на один фасад)</t>
  </si>
  <si>
    <t>Артикул</t>
  </si>
  <si>
    <t>Размер фасада из ДСП 18,19мм</t>
  </si>
  <si>
    <t>Размер фасада из МДФ 19мм</t>
  </si>
  <si>
    <t xml:space="preserve">Ширина фасада, мм </t>
  </si>
  <si>
    <t xml:space="preserve">Высота фасада, мм </t>
  </si>
  <si>
    <t xml:space="preserve">Рекомендуемое усилие подъемников,  N  </t>
  </si>
  <si>
    <t xml:space="preserve">Рекомендуемое усилие подъемников,  N    </t>
  </si>
  <si>
    <t>2 шт. на один фасад</t>
  </si>
  <si>
    <t>Усилие подъемников с амортизатором, N</t>
  </si>
  <si>
    <t>Подъемник GIFF Alto газовый с амортизатором L245 мм 80 N серебро</t>
  </si>
  <si>
    <t>Подъемник GIFF Alto газовый с амортизатором L245 мм 80 N белый</t>
  </si>
  <si>
    <t xml:space="preserve">Подъемник GIFF Alto газовый с амортизатором L245 мм 60 N серебро </t>
  </si>
  <si>
    <t>Подъемник GIFF Alto газовый с амортизатором L245 мм 60 N белый</t>
  </si>
  <si>
    <t>Ассортимент подъемников с амортизатором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</si>
</sst>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1"/>
      <scheme val="minor"/>
    </font>
    <font>
      <sz val="10"/>
      <color rgb="FF501C54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wrapText="1"/>
    </xf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Fill="1" applyBorder="1" applyAlignment="1" applyProtection="1">
      <alignment horizontal="left" indent="1"/>
      <protection hidden="1"/>
    </xf>
    <xf numFmtId="0" fontId="0" fillId="4" borderId="23" xfId="0" applyFill="1" applyBorder="1" applyProtection="1">
      <protection hidden="1"/>
    </xf>
    <xf numFmtId="0" fontId="0" fillId="0" borderId="23" xfId="0" applyBorder="1" applyProtection="1">
      <protection hidden="1"/>
    </xf>
    <xf numFmtId="0" fontId="2" fillId="5" borderId="11" xfId="0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right" wrapText="1"/>
      <protection hidden="1"/>
    </xf>
    <xf numFmtId="0" fontId="1" fillId="0" borderId="0" xfId="0" applyFont="1" applyProtection="1">
      <protection hidden="1"/>
    </xf>
    <xf numFmtId="0" fontId="1" fillId="0" borderId="26" xfId="0" applyFont="1" applyFill="1" applyBorder="1" applyAlignment="1" applyProtection="1">
      <alignment horizontal="right"/>
      <protection hidden="1"/>
    </xf>
    <xf numFmtId="0" fontId="1" fillId="7" borderId="27" xfId="0" applyFont="1" applyFill="1" applyBorder="1" applyAlignment="1" applyProtection="1">
      <alignment horizontal="center"/>
      <protection locked="0" hidden="1"/>
    </xf>
    <xf numFmtId="0" fontId="1" fillId="0" borderId="5" xfId="0" applyFont="1" applyFill="1" applyBorder="1" applyAlignment="1" applyProtection="1">
      <alignment horizontal="right"/>
      <protection hidden="1"/>
    </xf>
    <xf numFmtId="0" fontId="1" fillId="7" borderId="6" xfId="0" applyFont="1" applyFill="1" applyBorder="1" applyAlignment="1" applyProtection="1">
      <alignment horizontal="center"/>
      <protection locked="0" hidden="1"/>
    </xf>
    <xf numFmtId="0" fontId="1" fillId="0" borderId="21" xfId="0" applyFont="1" applyBorder="1" applyProtection="1">
      <protection hidden="1"/>
    </xf>
    <xf numFmtId="0" fontId="1" fillId="0" borderId="22" xfId="0" applyFont="1" applyFill="1" applyBorder="1" applyProtection="1"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6" borderId="6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9" xfId="0" applyFont="1" applyFill="1" applyBorder="1" applyAlignment="1" applyProtection="1">
      <alignment horizontal="center" vertical="top" wrapText="1"/>
      <protection hidden="1"/>
    </xf>
    <xf numFmtId="0" fontId="4" fillId="2" borderId="5" xfId="0" applyFont="1" applyFill="1" applyBorder="1" applyAlignment="1" applyProtection="1">
      <alignment horizontal="center" vertical="top" wrapText="1"/>
      <protection hidden="1"/>
    </xf>
    <xf numFmtId="0" fontId="4" fillId="0" borderId="10" xfId="0" applyFont="1" applyFill="1" applyBorder="1" applyAlignment="1" applyProtection="1">
      <alignment horizontal="center" vertical="top" wrapText="1"/>
      <protection hidden="1"/>
    </xf>
    <xf numFmtId="0" fontId="4" fillId="0" borderId="6" xfId="0" applyFont="1" applyFill="1" applyBorder="1" applyAlignment="1" applyProtection="1">
      <alignment horizontal="center" vertical="top" wrapText="1"/>
      <protection hidden="1"/>
    </xf>
    <xf numFmtId="0" fontId="4" fillId="2" borderId="0" xfId="0" applyFont="1" applyFill="1" applyBorder="1" applyAlignment="1" applyProtection="1">
      <alignment horizontal="center" vertical="top" wrapText="1"/>
      <protection hidden="1"/>
    </xf>
    <xf numFmtId="0" fontId="4" fillId="0" borderId="0" xfId="0" applyFont="1" applyFill="1" applyBorder="1" applyAlignment="1" applyProtection="1">
      <alignment horizontal="center" vertical="top" wrapText="1"/>
      <protection hidden="1"/>
    </xf>
    <xf numFmtId="0" fontId="3" fillId="6" borderId="14" xfId="0" applyFont="1" applyFill="1" applyBorder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vertical="center"/>
      <protection hidden="1"/>
    </xf>
    <xf numFmtId="0" fontId="5" fillId="0" borderId="16" xfId="0" applyFont="1" applyBorder="1" applyAlignment="1" applyProtection="1">
      <alignment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/>
    <xf numFmtId="0" fontId="9" fillId="0" borderId="0" xfId="1"/>
    <xf numFmtId="0" fontId="7" fillId="0" borderId="0" xfId="0" applyFont="1"/>
    <xf numFmtId="0" fontId="3" fillId="6" borderId="18" xfId="0" applyFont="1" applyFill="1" applyBorder="1" applyAlignment="1" applyProtection="1">
      <alignment horizontal="center" vertical="center"/>
      <protection hidden="1"/>
    </xf>
    <xf numFmtId="0" fontId="3" fillId="6" borderId="19" xfId="0" applyFont="1" applyFill="1" applyBorder="1" applyAlignment="1" applyProtection="1">
      <alignment horizontal="center" vertical="center"/>
      <protection hidden="1"/>
    </xf>
    <xf numFmtId="0" fontId="3" fillId="6" borderId="20" xfId="0" applyFont="1" applyFill="1" applyBorder="1" applyAlignment="1" applyProtection="1">
      <alignment horizontal="center" vertical="center"/>
      <protection hidden="1"/>
    </xf>
    <xf numFmtId="0" fontId="3" fillId="6" borderId="7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hidden="1"/>
    </xf>
    <xf numFmtId="0" fontId="3" fillId="6" borderId="24" xfId="0" applyFont="1" applyFill="1" applyBorder="1" applyAlignment="1" applyProtection="1">
      <alignment horizontal="center" vertical="center"/>
      <protection hidden="1"/>
    </xf>
    <xf numFmtId="0" fontId="3" fillId="6" borderId="25" xfId="0" applyFont="1" applyFill="1" applyBorder="1" applyAlignment="1" applyProtection="1">
      <alignment horizontal="center" vertical="center"/>
      <protection hidden="1"/>
    </xf>
    <xf numFmtId="0" fontId="3" fillId="6" borderId="28" xfId="0" applyFont="1" applyFill="1" applyBorder="1" applyAlignment="1" applyProtection="1">
      <alignment horizontal="center" vertical="center"/>
      <protection hidden="1"/>
    </xf>
    <xf numFmtId="0" fontId="3" fillId="6" borderId="29" xfId="0" applyFont="1" applyFill="1" applyBorder="1" applyAlignment="1" applyProtection="1">
      <alignment horizontal="center" vertical="center"/>
      <protection hidden="1"/>
    </xf>
  </cellXfs>
  <cellStyles count="2">
    <cellStyle name="Гиперссылка" xfId="1" builtinId="8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0</xdr:row>
      <xdr:rowOff>133350</xdr:rowOff>
    </xdr:from>
    <xdr:to>
      <xdr:col>7</xdr:col>
      <xdr:colOff>190500</xdr:colOff>
      <xdr:row>1</xdr:row>
      <xdr:rowOff>66090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5680"/>
        <a:stretch/>
      </xdr:blipFill>
      <xdr:spPr>
        <a:xfrm>
          <a:off x="6743700" y="133350"/>
          <a:ext cx="2524125" cy="713790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0</xdr:row>
      <xdr:rowOff>66080</xdr:rowOff>
    </xdr:from>
    <xdr:to>
      <xdr:col>2</xdr:col>
      <xdr:colOff>1352550</xdr:colOff>
      <xdr:row>0</xdr:row>
      <xdr:rowOff>734348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66080"/>
          <a:ext cx="1495425" cy="668268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7</xdr:row>
      <xdr:rowOff>152400</xdr:rowOff>
    </xdr:from>
    <xdr:to>
      <xdr:col>7</xdr:col>
      <xdr:colOff>9525</xdr:colOff>
      <xdr:row>17</xdr:row>
      <xdr:rowOff>58170</xdr:rowOff>
    </xdr:to>
    <xdr:grpSp>
      <xdr:nvGrpSpPr>
        <xdr:cNvPr id="9" name="Группа 8"/>
        <xdr:cNvGrpSpPr/>
      </xdr:nvGrpSpPr>
      <xdr:grpSpPr>
        <a:xfrm>
          <a:off x="6657975" y="2219325"/>
          <a:ext cx="2428875" cy="2010795"/>
          <a:chOff x="6657975" y="2695574"/>
          <a:chExt cx="2428875" cy="1896496"/>
        </a:xfrm>
      </xdr:grpSpPr>
      <xdr:pic>
        <xdr:nvPicPr>
          <xdr:cNvPr id="6" name="Рисунок 5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6682"/>
          <a:stretch/>
        </xdr:blipFill>
        <xdr:spPr>
          <a:xfrm>
            <a:off x="6657975" y="2695574"/>
            <a:ext cx="2381250" cy="1474745"/>
          </a:xfrm>
          <a:prstGeom prst="rect">
            <a:avLst/>
          </a:prstGeom>
        </xdr:spPr>
      </xdr:pic>
      <xdr:pic>
        <xdr:nvPicPr>
          <xdr:cNvPr id="4" name="Рисунок 3"/>
          <xdr:cNvPicPr>
            <a:picLocks noChangeAspect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942" r="10526"/>
          <a:stretch/>
        </xdr:blipFill>
        <xdr:spPr>
          <a:xfrm>
            <a:off x="7791450" y="3381376"/>
            <a:ext cx="1295400" cy="121069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H28"/>
  <sheetViews>
    <sheetView showGridLines="0" showRowColHeaders="0" tabSelected="1" zoomScaleNormal="100" workbookViewId="0">
      <selection activeCell="R34" sqref="R34"/>
    </sheetView>
  </sheetViews>
  <sheetFormatPr defaultRowHeight="15" x14ac:dyDescent="0.25"/>
  <cols>
    <col min="1" max="1" width="7.28515625" style="10" customWidth="1"/>
    <col min="2" max="2" width="9.140625" style="10"/>
    <col min="3" max="3" width="70" style="10" customWidth="1"/>
    <col min="4" max="7" width="12.42578125" style="10" customWidth="1"/>
    <col min="8" max="9" width="9.140625" style="10"/>
    <col min="10" max="10" width="11.140625" style="10" bestFit="1" customWidth="1"/>
    <col min="11" max="11" width="9.140625" style="10"/>
    <col min="12" max="12" width="41.5703125" style="10" bestFit="1" customWidth="1"/>
    <col min="13" max="16384" width="9.140625" style="10"/>
  </cols>
  <sheetData>
    <row r="1" spans="1:34" s="13" customFormat="1" ht="61.5" customHeight="1" thickBot="1" x14ac:dyDescent="0.3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</row>
    <row r="2" spans="1:34" ht="15.75" thickBot="1" x14ac:dyDescent="0.3"/>
    <row r="3" spans="1:34" ht="18.75" customHeight="1" x14ac:dyDescent="0.25">
      <c r="C3" s="45" t="s">
        <v>17</v>
      </c>
      <c r="D3" s="48" t="s">
        <v>0</v>
      </c>
      <c r="E3" s="48"/>
      <c r="F3" s="48"/>
      <c r="G3" s="49"/>
    </row>
    <row r="4" spans="1:34" ht="15" customHeight="1" x14ac:dyDescent="0.25">
      <c r="C4" s="46"/>
      <c r="D4" s="50" t="s">
        <v>1</v>
      </c>
      <c r="E4" s="50"/>
      <c r="F4" s="50"/>
      <c r="G4" s="51"/>
    </row>
    <row r="5" spans="1:34" ht="19.5" thickBot="1" x14ac:dyDescent="0.3">
      <c r="C5" s="47"/>
      <c r="D5" s="23">
        <v>300</v>
      </c>
      <c r="E5" s="23">
        <v>400</v>
      </c>
      <c r="F5" s="23">
        <v>500</v>
      </c>
      <c r="G5" s="24">
        <v>600</v>
      </c>
    </row>
    <row r="6" spans="1:34" ht="15.75" x14ac:dyDescent="0.25">
      <c r="C6" s="25" t="s">
        <v>2</v>
      </c>
      <c r="D6" s="26">
        <v>4.2</v>
      </c>
      <c r="E6" s="26">
        <v>3.3</v>
      </c>
      <c r="F6" s="26">
        <v>2.4</v>
      </c>
      <c r="G6" s="27">
        <v>1.6</v>
      </c>
    </row>
    <row r="7" spans="1:34" ht="16.5" thickBot="1" x14ac:dyDescent="0.3">
      <c r="C7" s="28" t="s">
        <v>3</v>
      </c>
      <c r="D7" s="29">
        <v>5.6</v>
      </c>
      <c r="E7" s="29">
        <v>4.7</v>
      </c>
      <c r="F7" s="29">
        <v>3.2</v>
      </c>
      <c r="G7" s="30">
        <v>2.1</v>
      </c>
    </row>
    <row r="8" spans="1:34" ht="15.75" x14ac:dyDescent="0.25">
      <c r="C8" s="31"/>
      <c r="D8" s="32"/>
      <c r="E8" s="32"/>
      <c r="F8" s="32"/>
      <c r="G8" s="32"/>
    </row>
    <row r="9" spans="1:34" ht="15.75" x14ac:dyDescent="0.25">
      <c r="C9" s="31"/>
      <c r="D9" s="32"/>
      <c r="E9" s="32"/>
      <c r="F9" s="32"/>
      <c r="G9" s="32"/>
    </row>
    <row r="10" spans="1:34" ht="16.5" thickBot="1" x14ac:dyDescent="0.3">
      <c r="C10" s="31"/>
      <c r="D10" s="32"/>
      <c r="E10" s="32"/>
      <c r="F10" s="32"/>
      <c r="G10" s="32"/>
    </row>
    <row r="11" spans="1:34" ht="19.5" thickBot="1" x14ac:dyDescent="0.3">
      <c r="C11" s="33" t="s">
        <v>22</v>
      </c>
      <c r="D11" s="34" t="s">
        <v>9</v>
      </c>
      <c r="E11" s="32"/>
      <c r="F11" s="32"/>
      <c r="G11" s="32"/>
      <c r="K11"/>
    </row>
    <row r="12" spans="1:34" ht="18.75" x14ac:dyDescent="0.3">
      <c r="C12" s="35" t="s">
        <v>21</v>
      </c>
      <c r="D12" s="37">
        <v>104956</v>
      </c>
      <c r="E12" s="32"/>
      <c r="F12" s="32"/>
      <c r="G12" s="32"/>
      <c r="K12" s="44"/>
    </row>
    <row r="13" spans="1:34" ht="15.75" x14ac:dyDescent="0.25">
      <c r="C13" s="36" t="s">
        <v>20</v>
      </c>
      <c r="D13" s="37">
        <v>104958</v>
      </c>
      <c r="E13" s="32"/>
      <c r="F13" s="32"/>
      <c r="G13" s="32"/>
    </row>
    <row r="14" spans="1:34" ht="15.75" x14ac:dyDescent="0.25">
      <c r="C14" s="36" t="s">
        <v>19</v>
      </c>
      <c r="D14" s="37">
        <v>104957</v>
      </c>
      <c r="E14" s="32"/>
      <c r="F14" s="32"/>
      <c r="G14" s="32"/>
    </row>
    <row r="15" spans="1:34" ht="16.5" thickBot="1" x14ac:dyDescent="0.3">
      <c r="C15" s="38" t="s">
        <v>18</v>
      </c>
      <c r="D15" s="39">
        <v>104959</v>
      </c>
      <c r="E15" s="32"/>
      <c r="F15" s="32"/>
      <c r="G15" s="32"/>
    </row>
    <row r="16" spans="1:34" ht="15.75" x14ac:dyDescent="0.25">
      <c r="C16"/>
      <c r="D16" s="41"/>
      <c r="E16" s="32"/>
      <c r="F16" s="32"/>
      <c r="G16" s="32"/>
    </row>
    <row r="17" spans="3:7" ht="15.75" x14ac:dyDescent="0.25">
      <c r="C17" s="43"/>
      <c r="D17" s="41"/>
      <c r="E17" s="32"/>
      <c r="F17" s="32"/>
      <c r="G17" s="32"/>
    </row>
    <row r="18" spans="3:7" ht="16.5" thickBot="1" x14ac:dyDescent="0.3">
      <c r="C18" s="42"/>
      <c r="D18" s="40"/>
      <c r="E18" s="32"/>
      <c r="F18" s="32"/>
      <c r="G18" s="32"/>
    </row>
    <row r="19" spans="3:7" ht="18.75" x14ac:dyDescent="0.25">
      <c r="C19" s="52" t="s">
        <v>10</v>
      </c>
      <c r="D19" s="53"/>
      <c r="E19" s="16"/>
      <c r="F19" s="16"/>
      <c r="G19" s="16"/>
    </row>
    <row r="20" spans="3:7" x14ac:dyDescent="0.25">
      <c r="C20" s="17" t="s">
        <v>13</v>
      </c>
      <c r="D20" s="18"/>
      <c r="E20" s="16"/>
      <c r="F20" s="16"/>
      <c r="G20" s="16"/>
    </row>
    <row r="21" spans="3:7" ht="15.75" thickBot="1" x14ac:dyDescent="0.3">
      <c r="C21" s="19" t="s">
        <v>12</v>
      </c>
      <c r="D21" s="20"/>
      <c r="E21" s="16"/>
      <c r="F21" s="16"/>
      <c r="G21" s="16"/>
    </row>
    <row r="22" spans="3:7" ht="15.75" thickBot="1" x14ac:dyDescent="0.3">
      <c r="C22" s="15" t="s">
        <v>15</v>
      </c>
      <c r="D22" s="14" t="str">
        <f>IF(OR(D20="",D21=""),"",IF(OR(D20&lt;300,D21&lt;300,D20&gt;600),"Error",IF(D20&gt;300,Лист2!A1,IF(Лист2!C7&lt;4.2,60,IF(Лист2!C7&lt;5.6,80,IF(Лист2!C7&lt;7.1,100,IF(Лист2!C7&lt;8.8,120,0)))))))</f>
        <v/>
      </c>
      <c r="E22" s="11" t="s">
        <v>16</v>
      </c>
      <c r="F22" s="16"/>
      <c r="G22" s="16"/>
    </row>
    <row r="23" spans="3:7" x14ac:dyDescent="0.25">
      <c r="C23" s="21"/>
      <c r="D23" s="22"/>
      <c r="E23" s="16"/>
      <c r="F23" s="16"/>
      <c r="G23" s="16"/>
    </row>
    <row r="24" spans="3:7" ht="18.75" x14ac:dyDescent="0.25">
      <c r="C24" s="54" t="s">
        <v>11</v>
      </c>
      <c r="D24" s="55"/>
      <c r="E24" s="16"/>
      <c r="F24" s="16"/>
      <c r="G24" s="16"/>
    </row>
    <row r="25" spans="3:7" x14ac:dyDescent="0.25">
      <c r="C25" s="17" t="s">
        <v>13</v>
      </c>
      <c r="D25" s="18"/>
      <c r="E25" s="16"/>
      <c r="F25" s="16"/>
      <c r="G25" s="16"/>
    </row>
    <row r="26" spans="3:7" ht="15.75" thickBot="1" x14ac:dyDescent="0.3">
      <c r="C26" s="19" t="s">
        <v>12</v>
      </c>
      <c r="D26" s="20"/>
      <c r="E26" s="16"/>
      <c r="F26" s="16"/>
      <c r="G26" s="16"/>
    </row>
    <row r="27" spans="3:7" ht="15.75" thickBot="1" x14ac:dyDescent="0.3">
      <c r="C27" s="15" t="s">
        <v>14</v>
      </c>
      <c r="D27" s="14" t="str">
        <f>IF(OR(D25="",D26=""),"",IF(OR(D25&lt;300,D26&lt;300,D25&gt;600),"Error",IF(D25&gt;300,Лист2!A2,IF(Лист2!C13&lt;4.2,60,IF(Лист2!C13&lt;5.6,80,IF(Лист2!C13&lt;7.1,100,IF(Лист2!C13&lt;8.8,120,0)))))))</f>
        <v/>
      </c>
      <c r="E27" s="11" t="s">
        <v>16</v>
      </c>
      <c r="F27" s="16"/>
      <c r="G27" s="16"/>
    </row>
    <row r="28" spans="3:7" x14ac:dyDescent="0.25">
      <c r="C28" s="16"/>
      <c r="D28" s="16"/>
      <c r="E28" s="16"/>
      <c r="F28" s="16"/>
      <c r="G28" s="16"/>
    </row>
  </sheetData>
  <sheetProtection algorithmName="SHA-512" hashValue="d7TFianuAXQe/vEiCRgBo8aGSVJoMEEDbsU9ei2GvpCwuCRRQ4CuSH0yoK54kxOXglrrIQrLjHpIXJETfTXBRQ==" saltValue="kFzto1puLTq06ll03ue0NA==" spinCount="100000" sheet="1" objects="1" scenarios="1"/>
  <mergeCells count="5">
    <mergeCell ref="C3:C5"/>
    <mergeCell ref="D3:G3"/>
    <mergeCell ref="D4:G4"/>
    <mergeCell ref="C19:D19"/>
    <mergeCell ref="C24:D24"/>
  </mergeCells>
  <conditionalFormatting sqref="D22 D27">
    <cfRule type="containsText" dxfId="0" priority="1" operator="containsText" text="Error">
      <formula>NOT(ISERROR(SEARCH("Error",D22)))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5"/>
  <sheetViews>
    <sheetView workbookViewId="0">
      <selection activeCell="D34" sqref="D34"/>
    </sheetView>
  </sheetViews>
  <sheetFormatPr defaultRowHeight="15" x14ac:dyDescent="0.25"/>
  <sheetData>
    <row r="1" spans="1:3" x14ac:dyDescent="0.25">
      <c r="A1" s="2">
        <f>IF(Лист1!D20&gt;400,B1,IF(C7&lt;3.3,60,IF(C7&lt;4.7,80,IF(C7&lt;5.8,100,IF(C7&lt;6.9,120,0)))))</f>
        <v>60</v>
      </c>
      <c r="B1" s="2">
        <f>IF(Лист1!D20&gt;500,C1,IF(C7&lt;2.4,60,IF(C7&lt;3.2,80,IF(C7&lt;4,100,IF(C7&lt;4.9,120,0)))))</f>
        <v>60</v>
      </c>
      <c r="C1" s="2">
        <f>IF(Лист1!D20&gt;600,"Error",IF(C7&lt;1.6,60,IF(C7&lt;2.1,80,IF(C7&lt;2.9,100,IF(C7&lt;3.2,120,0)))))</f>
        <v>60</v>
      </c>
    </row>
    <row r="2" spans="1:3" x14ac:dyDescent="0.25">
      <c r="A2" s="2">
        <f>IF(Лист1!D25&gt;400,B2,IF(C13&lt;3.3,60,IF(C13&lt;4.7,80,IF(C13&lt;5.8,100,IF(C13&lt;6.9,120,0)))))</f>
        <v>60</v>
      </c>
      <c r="B2" s="2">
        <f>IF(Лист1!D25&gt;500,C2,IF(C13&lt;2.4,60,IF(C13&lt;3.2,80,IF(C13&lt;4,100,IF(C13&lt;4.9,120,0)))))</f>
        <v>60</v>
      </c>
      <c r="C2" s="2">
        <f>IF(Лист1!D25&gt;600,"Error",IF(C13&lt;1.6,60,IF(C13&lt;2.1,80,IF(C13&lt;2.9,100,IF(C13&lt;3.2,120,0)))))</f>
        <v>60</v>
      </c>
    </row>
    <row r="3" spans="1:3" ht="45" x14ac:dyDescent="0.25">
      <c r="A3" s="1"/>
      <c r="B3" s="3" t="s">
        <v>4</v>
      </c>
      <c r="C3" s="4" t="s">
        <v>5</v>
      </c>
    </row>
    <row r="4" spans="1:3" x14ac:dyDescent="0.25">
      <c r="A4" s="1"/>
      <c r="B4" s="5">
        <v>15.1</v>
      </c>
      <c r="C4" s="5">
        <v>17.100000000000001</v>
      </c>
    </row>
    <row r="5" spans="1:3" x14ac:dyDescent="0.25">
      <c r="A5" s="1"/>
      <c r="B5" s="1"/>
      <c r="C5" s="1"/>
    </row>
    <row r="6" spans="1:3" x14ac:dyDescent="0.25">
      <c r="A6" s="1"/>
      <c r="B6" s="1" t="s">
        <v>6</v>
      </c>
      <c r="C6" s="5" t="s">
        <v>7</v>
      </c>
    </row>
    <row r="7" spans="1:3" x14ac:dyDescent="0.25">
      <c r="A7" s="1"/>
      <c r="B7" s="6">
        <f>Лист1!D20*Лист1!D21/1000000</f>
        <v>0</v>
      </c>
      <c r="C7" s="7">
        <f>B7*$B$4</f>
        <v>0</v>
      </c>
    </row>
    <row r="8" spans="1:3" x14ac:dyDescent="0.25">
      <c r="A8" s="1"/>
      <c r="B8" s="1"/>
      <c r="C8" s="5"/>
    </row>
    <row r="9" spans="1:3" x14ac:dyDescent="0.25">
      <c r="A9" s="8" t="s">
        <v>8</v>
      </c>
      <c r="B9" s="8"/>
      <c r="C9" s="9"/>
    </row>
    <row r="10" spans="1:3" x14ac:dyDescent="0.25">
      <c r="A10" s="1"/>
      <c r="B10" s="1"/>
      <c r="C10" s="5"/>
    </row>
    <row r="11" spans="1:3" x14ac:dyDescent="0.25">
      <c r="A11" s="1"/>
      <c r="B11" s="1"/>
      <c r="C11" s="5"/>
    </row>
    <row r="12" spans="1:3" x14ac:dyDescent="0.25">
      <c r="A12" s="1"/>
      <c r="B12" s="1" t="s">
        <v>6</v>
      </c>
      <c r="C12" s="5" t="s">
        <v>7</v>
      </c>
    </row>
    <row r="13" spans="1:3" x14ac:dyDescent="0.25">
      <c r="A13" s="1"/>
      <c r="B13" s="6">
        <f>Лист1!D25*Лист1!D26/1000000</f>
        <v>0</v>
      </c>
      <c r="C13" s="7">
        <f>B13*$C$4</f>
        <v>0</v>
      </c>
    </row>
    <row r="14" spans="1:3" x14ac:dyDescent="0.25">
      <c r="A14" s="1"/>
      <c r="B14" s="1"/>
      <c r="C14" s="1"/>
    </row>
    <row r="15" spans="1:3" x14ac:dyDescent="0.25">
      <c r="A15" s="8" t="s">
        <v>8</v>
      </c>
      <c r="B15" s="8"/>
      <c r="C1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Ковальчук Геннадий</dc:creator>
  <cp:lastModifiedBy>1</cp:lastModifiedBy>
  <cp:lastPrinted>2019-08-15T08:07:45Z</cp:lastPrinted>
  <dcterms:created xsi:type="dcterms:W3CDTF">2019-08-15T07:12:24Z</dcterms:created>
  <dcterms:modified xsi:type="dcterms:W3CDTF">2020-02-10T08:40:38Z</dcterms:modified>
</cp:coreProperties>
</file>